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Results" sheetId="2" r:id="rId2"/>
    <sheet name="Plan" sheetId="3" r:id="rId3"/>
    <sheet name="Notes" sheetId="4" r:id="rId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 applyNumberFormat="1"/>
    <xf numFmtId="4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23" customWidth="1"/>
  </cols>
  <sheetData>
    <row r="1">
      <c r="A1" t="inlineStr" s="4">
        <is>
          <t xml:space="preserve">Параметр</t>
        </is>
      </c>
      <c r="B1" t="inlineStr" s="4">
        <is>
          <t xml:space="preserve">Значение</t>
        </is>
      </c>
    </row>
    <row r="2">
      <c r="A2" t="inlineStr" s="0">
        <is>
          <t xml:space="preserve">Общий бюджет, ₽</t>
        </is>
      </c>
      <c r="B2" s="1">
        <v>100.01</v>
      </c>
    </row>
    <row r="3">
      <c r="A3" t="inlineStr" s="0">
        <is>
          <t xml:space="preserve">Потрачено к концу выбранного дня, ₽</t>
        </is>
      </c>
      <c r="B3" s="1">
        <v>40</v>
      </c>
    </row>
    <row r="4">
      <c r="A4" t="inlineStr" s="0">
        <is>
          <t xml:space="preserve">Начало</t>
        </is>
      </c>
      <c r="B4" s="3">
        <v>46327</v>
      </c>
    </row>
    <row r="5">
      <c r="A5" t="inlineStr" s="0">
        <is>
          <t xml:space="preserve">Последний день</t>
        </is>
      </c>
      <c r="B5" s="3">
        <v>46329</v>
      </c>
    </row>
    <row r="6">
      <c r="A6" t="inlineStr" s="0">
        <is>
          <t xml:space="preserve">По итогам дня</t>
        </is>
      </c>
      <c r="B6" s="3">
        <v>46328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23" customWidth="1"/>
  </cols>
  <sheetData>
    <row r="1">
      <c r="A1" t="inlineStr" s="4">
        <is>
          <t xml:space="preserve">Показатель</t>
        </is>
      </c>
      <c r="B1" t="inlineStr" s="4">
        <is>
          <t xml:space="preserve">Результат</t>
        </is>
      </c>
    </row>
    <row r="2">
      <c r="A2" t="inlineStr" s="0">
        <is>
          <t xml:space="preserve">Дней в плане</t>
        </is>
      </c>
      <c r="B2" s="1">
        <f>Inputs!B5-Inputs!B4+1</f>
        <v>3</v>
      </c>
    </row>
    <row r="3">
      <c r="A3" t="inlineStr" s="0">
        <is>
          <t xml:space="preserve">Прошло дней включительно</t>
        </is>
      </c>
      <c r="B3" s="1">
        <f>Inputs!B6-Inputs!B4+1</f>
        <v>2</v>
      </c>
    </row>
    <row r="4">
      <c r="A4" t="inlineStr" s="0">
        <is>
          <t xml:space="preserve">Осталось дней</t>
        </is>
      </c>
      <c r="B4" s="1">
        <f>B2-B3</f>
        <v>1</v>
      </c>
    </row>
    <row r="5">
      <c r="A5" t="inlineStr" s="0">
        <is>
          <t xml:space="preserve">План к концу выбранного дня, ₽</t>
        </is>
      </c>
      <c r="B5" s="1">
        <f>(QUOTIENT(ROUND(Inputs!B2*100,0),B2)*B3+MIN(MOD(ROUND(Inputs!B2*100,0),B2),B3))/100</f>
        <v>66.68</v>
      </c>
    </row>
    <row r="6">
      <c r="A6" t="inlineStr" s="0">
        <is>
          <t xml:space="preserve">Факт минус план, ₽</t>
        </is>
      </c>
      <c r="B6" s="1">
        <f>Inputs!B3-B5</f>
        <v>-26.68</v>
      </c>
    </row>
    <row r="7">
      <c r="A7" t="inlineStr" s="0">
        <is>
          <t xml:space="preserve">Остаток общего бюджета, ₽</t>
        </is>
      </c>
      <c r="B7" s="1">
        <f>Inputs!B2-Inputs!B3</f>
        <v>60.01</v>
      </c>
    </row>
    <row r="8">
      <c r="A8" t="inlineStr" s="0">
        <is>
          <t xml:space="preserve">В среднем на оставшийся день, ₽</t>
        </is>
      </c>
      <c r="B8" s="1">
        <f>IF(AND(B4&gt;0,B7&gt;0),B7/B4,"")</f>
        <v>60.01</v>
      </c>
    </row>
    <row r="9">
      <c r="A9" t="inlineStr" s="0">
        <is>
          <t xml:space="preserve">Израсходовано бюджета, %</t>
        </is>
      </c>
      <c r="B9" s="1">
        <f>Inputs!B3/Inputs!B2*100</f>
        <v>39.99600039996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3" width="23" customWidth="1"/>
  </cols>
  <sheetData>
    <row r="1">
      <c r="A1" t="inlineStr" s="4">
        <is>
          <t xml:space="preserve">Дата</t>
        </is>
      </c>
      <c r="B1" t="inlineStr" s="4">
        <is>
          <t xml:space="preserve">План дня, ₽</t>
        </is>
      </c>
      <c r="C1" t="inlineStr" s="4">
        <is>
          <t xml:space="preserve">План накопительно, ₽</t>
        </is>
      </c>
    </row>
    <row r="2">
      <c r="A2" s="3">
        <f>Inputs!B4+0</f>
        <v>46327</v>
      </c>
      <c r="B2" s="1">
        <f>(QUOTIENT(ROUND(Inputs!B2*100,0),Results!B2)+IF(0&lt;MOD(ROUND(Inputs!B2*100,0),Results!B2),1,0))/100</f>
        <v>33.34</v>
      </c>
      <c r="C2" s="1">
        <f>SUM(B2:B2)</f>
        <v>33.34</v>
      </c>
    </row>
    <row r="3">
      <c r="A3" s="3">
        <f>Inputs!B4+1</f>
        <v>46328</v>
      </c>
      <c r="B3" s="1">
        <f>(QUOTIENT(ROUND(Inputs!B2*100,0),Results!B2)+IF(1&lt;MOD(ROUND(Inputs!B2*100,0),Results!B2),1,0))/100</f>
        <v>33.34</v>
      </c>
      <c r="C3" s="1">
        <f>SUM(B2:B3)</f>
        <v>66.68</v>
      </c>
    </row>
    <row r="4">
      <c r="A4" s="3">
        <f>Inputs!B4+2</f>
        <v>46329</v>
      </c>
      <c r="B4" s="1">
        <f>(QUOTIENT(ROUND(Inputs!B2*100,0),Results!B2)+IF(2&lt;MOD(ROUND(Inputs!B2*100,0),Results!B2),1,0))/100</f>
        <v>33.33</v>
      </c>
      <c r="C4" s="1">
        <f>SUM(B2:B4)</f>
        <v>100.01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</cols>
  <sheetData>
    <row r="1">
      <c r="A1" t="inlineStr" s="4">
        <is>
          <t xml:space="preserve">Допущения</t>
        </is>
      </c>
    </row>
    <row r="2">
      <c r="A2" t="inlineStr" s="0">
        <is>
          <t xml:space="preserve">Начальные примеры вымышлены. Эта выгрузка отражает введённые на устройстве данные.</t>
        </is>
      </c>
    </row>
    <row r="3">
      <c r="A3" t="inlineStr" s="0">
        <is>
          <t xml:space="preserve">Пустой результат — показатель нельзя рассчитать. Это сценарий, не прогноз продаж.</t>
        </is>
      </c>
    </row>
    <row r="4">
      <c r="A4" t="inlineStr" s="0">
        <is>
          <t xml:space="preserve">Вклад до постоянных расходов. Себестоимость не возвращается при возврате, комиссия с исходной цены, налог с поступлений после возвратов.</t>
        </is>
      </c>
    </row>
    <row r="5">
      <c r="A5" t="inlineStr" s="0">
        <is>
          <t xml:space="preserve">ROAS использует выручку до возвратов и не равен прибыли.</t>
        </is>
      </c>
    </row>
    <row r="6">
      <c r="A6" t="inlineStr" s="0">
        <is>
          <t xml:space="preserve">Факт бюджета — на конец выбранного дня; при изменении срока создай новую выгрузку.</t>
        </is>
      </c>
    </row>
    <row r="7">
      <c r="A7" t="inlineStr" s="0">
        <is>
          <t xml:space="preserve">Excel использует десятичную точность до 15 значащих цифр. Проверь пограничные округления заказов после изменения параметров.</t>
        </is>
      </c>
    </row>
  </sheetData>
</worksheet>
</file>